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19\Informe Trimestral Financiero\3ER INFORME TRIMESTRAL 2019\"/>
    </mc:Choice>
  </mc:AlternateContent>
  <bookViews>
    <workbookView xWindow="0" yWindow="0" windowWidth="19200" windowHeight="10995" tabRatio="863" activeTab="9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20" i="63" s="1"/>
  <c r="C39" i="64" l="1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<sst xmlns="http://schemas.openxmlformats.org/spreadsheetml/2006/main" count="918" uniqueCount="655">
  <si>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</si>
  <si>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</si>
  <si>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</si>
  <si>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</si>
  <si>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</si>
  <si>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</si>
  <si>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</si>
  <si>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</si>
  <si>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</si>
  <si>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</si>
  <si>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</si>
  <si>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</si>
  <si>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</si>
  <si>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</si>
  <si>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</si>
  <si>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</si>
  <si>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</si>
  <si>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</si>
  <si>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</si>
  <si>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</si>
  <si>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</si>
  <si>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</si>
  <si>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</si>
  <si>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</si>
  <si>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</si>
  <si>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</si>
  <si>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</si>
  <si>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</si>
  <si>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</si>
  <si>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</si>
  <si>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</si>
  <si>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</si>
  <si>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</si>
  <si>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</si>
  <si>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</si>
  <si>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</si>
  <si>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</si>
  <si>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</si>
  <si>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</si>
  <si>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</si>
  <si>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</si>
  <si>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</si>
  <si>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</si>
  <si>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</si>
  <si>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</si>
  <si>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</si>
  <si>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</si>
  <si>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</si>
  <si>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</si>
  <si>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</si>
  <si>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</si>
  <si>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</si>
  <si>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</si>
  <si>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</si>
  <si>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</si>
  <si>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</si>
  <si>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</si>
  <si>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</si>
  <si>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</si>
  <si>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</si>
  <si>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</si>
  <si>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</si>
  <si>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</si>
  <si>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</si>
  <si>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</si>
  <si>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</si>
  <si>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</si>
  <si>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</si>
  <si>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</si>
  <si>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</si>
  <si>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</si>
  <si>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</si>
  <si>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</si>
  <si>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</si>
  <si>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</si>
  <si>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</si>
  <si>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</si>
  <si>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</si>
  <si>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</si>
  <si>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</si>
  <si>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</si>
  <si>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</si>
  <si>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</si>
  <si>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</si>
  <si>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</si>
  <si>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</si>
  <si>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</si>
  <si>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</si>
  <si>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</si>
  <si>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</si>
  <si>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</si>
  <si>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</si>
  <si>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</si>
  <si>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</si>
  <si>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</si>
  <si>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</si>
  <si>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</si>
  <si>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</si>
  <si>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</si>
  <si>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</si>
  <si>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</si>
  <si>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</si>
  <si>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</si>
  <si>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</si>
  <si>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</si>
  <si>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</si>
  <si>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</si>
  <si>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</si>
  <si>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</si>
  <si>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</si>
  <si>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</si>
  <si>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</si>
  <si>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</si>
  <si>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</si>
  <si>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</si>
  <si>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</si>
  <si>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</si>
  <si>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</si>
  <si>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</si>
  <si>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</si>
  <si>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</si>
  <si>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</si>
  <si>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</si>
  <si>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</si>
  <si>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</si>
  <si>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</si>
  <si>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</si>
  <si>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</si>
  <si>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</si>
  <si>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</si>
  <si>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</si>
  <si>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</si>
  <si>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</si>
  <si>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</si>
  <si>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</si>
  <si>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</si>
  <si>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</si>
  <si>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</si>
  <si>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</si>
  <si>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</si>
  <si>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</si>
  <si>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</si>
  <si>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</si>
  <si>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</si>
  <si>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</si>
  <si>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</si>
  <si>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</si>
  <si>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</si>
  <si>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</si>
  <si>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</si>
  <si>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</si>
  <si>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</si>
  <si>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</si>
  <si>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</si>
  <si>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</si>
  <si>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</si>
  <si>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</si>
  <si>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</si>
  <si>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</si>
  <si>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</si>
  <si>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</si>
  <si>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</si>
  <si>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</si>
  <si>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</si>
  <si>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</si>
  <si>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</si>
  <si>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</si>
  <si>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</si>
  <si>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</si>
  <si>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</si>
  <si>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</si>
  <si>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</si>
  <si>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</si>
  <si>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</si>
  <si>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</si>
  <si>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</si>
  <si>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</si>
  <si>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</si>
  <si>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</si>
  <si>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</si>
  <si>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</si>
  <si>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</si>
  <si>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</si>
  <si>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</si>
  <si>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</si>
  <si>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</si>
  <si>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</si>
  <si>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</si>
  <si>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</si>
  <si>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</si>
  <si>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</si>
  <si>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</si>
  <si>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</si>
  <si>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</si>
  <si>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</si>
  <si>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</si>
  <si>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</si>
  <si>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</si>
  <si>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</si>
  <si>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</si>
  <si>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</si>
  <si>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</si>
  <si>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</si>
  <si>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</si>
  <si>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</si>
  <si>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</si>
  <si>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</si>
  <si>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</si>
  <si>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</si>
  <si>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</si>
  <si>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</si>
  <si>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</si>
  <si>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</si>
  <si>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</si>
  <si>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</si>
  <si>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</si>
  <si>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</si>
  <si>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</si>
  <si>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</si>
  <si>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</si>
  <si>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</si>
  <si>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</si>
  <si>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</si>
  <si>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</si>
  <si>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</si>
  <si>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</si>
  <si>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</si>
  <si>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</si>
  <si>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</si>
  <si>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</si>
  <si>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</si>
  <si>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</si>
  <si>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</si>
  <si>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</si>
  <si>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</si>
  <si>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</si>
  <si>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</si>
  <si>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</si>
  <si>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</si>
  <si>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</si>
  <si>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</si>
  <si>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</si>
  <si>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</si>
  <si>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</si>
  <si>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</si>
  <si>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</si>
  <si>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</si>
  <si>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</si>
  <si>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</si>
  <si>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</si>
  <si>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</si>
  <si>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</si>
  <si>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</si>
  <si>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</si>
  <si>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</si>
  <si>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</si>
  <si>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</si>
  <si>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</si>
  <si>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</si>
  <si>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</si>
  <si>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</si>
  <si>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</si>
  <si>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</si>
  <si>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</si>
  <si>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</si>
  <si>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</si>
  <si>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</si>
  <si>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</si>
  <si>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</si>
  <si>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</si>
  <si>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</si>
  <si>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</si>
  <si>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</si>
  <si>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</si>
  <si>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</si>
  <si>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</si>
  <si>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</si>
  <si>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</si>
  <si>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</si>
  <si>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</si>
  <si>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</si>
  <si>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</si>
  <si>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</si>
  <si>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</si>
  <si>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</si>
  <si>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</si>
  <si>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</si>
  <si>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</si>
  <si>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</si>
  <si>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</si>
  <si>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</si>
  <si>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</si>
  <si>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</si>
  <si>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</si>
  <si>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</si>
  <si>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</si>
  <si>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</si>
  <si>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</si>
  <si>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</si>
  <si>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</si>
  <si>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</si>
  <si>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</si>
  <si>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</si>
  <si>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</si>
  <si>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</si>
  <si>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</si>
  <si>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</si>
  <si>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</si>
  <si>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</si>
  <si>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</si>
  <si>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</si>
  <si>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</si>
  <si>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</si>
  <si>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</si>
  <si>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</si>
  <si>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</si>
  <si>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</si>
  <si>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</si>
  <si>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</si>
  <si>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</si>
  <si>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</si>
  <si>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</si>
  <si>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</si>
  <si>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</si>
  <si>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</si>
  <si>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</si>
  <si>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</si>
  <si>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</si>
  <si>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</si>
  <si>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</si>
  <si>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</si>
  <si>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</si>
  <si>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</si>
  <si>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</si>
  <si>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</si>
  <si>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</si>
  <si>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</si>
  <si>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</si>
  <si>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</si>
  <si>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</si>
  <si>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</si>
  <si>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</si>
  <si>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</si>
  <si>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</si>
  <si>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</si>
  <si>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</si>
  <si>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</si>
  <si>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</si>
  <si>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</si>
  <si>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</si>
  <si>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</si>
  <si>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</si>
  <si>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</si>
  <si>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</si>
  <si>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</si>
  <si>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</si>
  <si>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</si>
  <si>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</si>
  <si>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</si>
  <si>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</si>
  <si>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</si>
  <si>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</si>
  <si>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</si>
  <si>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</si>
  <si>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</si>
  <si>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</si>
  <si>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</si>
  <si>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</si>
  <si>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</si>
  <si>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</si>
  <si>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</si>
  <si>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</si>
  <si>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</si>
  <si>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</si>
  <si>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</si>
  <si>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</si>
  <si>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</si>
  <si>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</si>
  <si>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</si>
  <si>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</si>
  <si>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</si>
  <si>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</si>
  <si>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</si>
  <si>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</si>
  <si>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</si>
  <si>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</si>
  <si>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</si>
  <si>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</si>
  <si>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</si>
  <si>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</si>
  <si>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</si>
  <si>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</si>
  <si>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</si>
  <si>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</si>
  <si>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</si>
  <si>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</si>
  <si>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</si>
  <si>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</si>
  <si>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</si>
  <si>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</si>
  <si>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</si>
  <si>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</si>
  <si>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</si>
  <si>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</si>
  <si>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</si>
  <si>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</si>
  <si>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</si>
  <si>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</si>
  <si>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</si>
  <si>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</si>
  <si>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</si>
  <si>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</si>
  <si>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</si>
  <si>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</si>
  <si>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</si>
  <si>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</si>
  <si>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</si>
  <si>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</si>
  <si>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</si>
  <si>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</si>
  <si>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</si>
  <si>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</si>
  <si>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</si>
  <si>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</si>
  <si>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</si>
  <si>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</si>
  <si>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</si>
  <si>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</si>
  <si>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</si>
  <si>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</si>
  <si>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</si>
  <si>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</si>
  <si>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</si>
  <si>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</si>
  <si>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</si>
  <si>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</si>
  <si>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</si>
  <si>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</si>
  <si>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</si>
  <si>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</si>
  <si>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</si>
  <si>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</si>
  <si>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</si>
  <si>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</si>
  <si>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</si>
  <si>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</si>
  <si>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</si>
  <si>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</si>
  <si>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</si>
  <si>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</si>
  <si>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</si>
  <si>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</si>
  <si>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</si>
  <si>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</si>
  <si>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</si>
  <si>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</si>
  <si>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</si>
  <si>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</si>
  <si>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</si>
  <si>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</si>
  <si>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</si>
  <si>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</si>
  <si>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</si>
  <si>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</si>
  <si>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</si>
  <si>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</si>
  <si>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</si>
  <si>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</si>
  <si>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</si>
  <si>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</si>
  <si>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</si>
  <si>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</si>
  <si>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</si>
  <si>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</si>
  <si>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</si>
  <si>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</si>
  <si>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</si>
  <si>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</si>
  <si>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</si>
  <si>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</si>
  <si>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</si>
  <si>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</si>
  <si>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</si>
  <si>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</si>
  <si>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</si>
  <si>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</si>
  <si>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</si>
  <si>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</si>
  <si>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</si>
  <si>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</si>
  <si>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</si>
  <si>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</si>
  <si>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</si>
  <si>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</si>
  <si>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</si>
  <si>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</si>
  <si>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</si>
  <si>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</si>
  <si>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</si>
  <si>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</si>
  <si>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</si>
  <si>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</si>
  <si>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</si>
  <si>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</si>
  <si>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</si>
  <si>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</si>
  <si>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</si>
  <si>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</si>
  <si>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</si>
  <si>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</si>
  <si>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</si>
  <si>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</si>
  <si>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</si>
  <si>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</si>
  <si>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</si>
  <si>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</si>
  <si>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</si>
  <si>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</si>
  <si>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</si>
  <si>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</si>
  <si>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</si>
  <si>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</si>
  <si>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</si>
  <si>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</si>
  <si>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</si>
  <si>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</si>
  <si>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</si>
  <si>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</si>
  <si>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</si>
  <si>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</si>
  <si>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</si>
  <si>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</si>
  <si>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</si>
  <si>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</si>
  <si>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</si>
  <si>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</si>
  <si>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</si>
  <si>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</si>
  <si>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</si>
  <si>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</si>
  <si>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</si>
  <si>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</si>
  <si>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</si>
  <si>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</si>
  <si>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</si>
  <si>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</si>
  <si>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</si>
  <si>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</si>
  <si>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</si>
  <si>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</si>
  <si>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</si>
  <si>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</si>
  <si>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</si>
  <si>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</si>
  <si>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</si>
  <si>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</si>
  <si>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</si>
  <si>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</si>
  <si>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</si>
  <si>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</si>
  <si>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</si>
  <si>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</si>
  <si>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</si>
  <si>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</si>
  <si>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</si>
  <si>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</si>
  <si>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</si>
  <si>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</si>
  <si>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</si>
  <si>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</si>
  <si>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</si>
  <si>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</si>
  <si>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</si>
  <si>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</si>
  <si>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</si>
  <si>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</si>
  <si>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</si>
  <si>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</si>
  <si>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</si>
  <si>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</si>
  <si>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</si>
  <si>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</si>
  <si>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</si>
  <si>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</si>
  <si>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</si>
  <si>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</si>
  <si>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</si>
  <si>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</si>
  <si>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</si>
  <si>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</si>
  <si>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</si>
  <si>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</si>
  <si>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</si>
  <si>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</si>
  <si>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</si>
  <si>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</si>
  <si>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</si>
  <si>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</si>
  <si>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</si>
  <si>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</si>
  <si>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</si>
  <si>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</si>
  <si>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</si>
  <si>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</si>
  <si>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</si>
  <si>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</si>
  <si>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</si>
  <si>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</si>
  <si>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</si>
  <si>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</si>
  <si>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</si>
  <si>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</si>
  <si>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</si>
  <si>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</si>
  <si>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</si>
  <si>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</si>
  <si>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</si>
  <si>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</si>
  <si>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</si>
  <si>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</si>
  <si>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</si>
  <si>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</si>
  <si>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</si>
  <si>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</si>
  <si>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</si>
  <si>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</si>
  <si>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</si>
  <si>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</si>
  <si>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</si>
  <si>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</si>
  <si>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</si>
  <si>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</si>
  <si>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</si>
  <si>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</si>
  <si>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</si>
  <si>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</si>
  <si>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</si>
  <si>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</si>
  <si>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</si>
  <si>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</si>
  <si>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</si>
  <si>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</si>
  <si>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</si>
  <si>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</si>
  <si>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</si>
  <si>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</si>
  <si>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</si>
  <si>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</si>
  <si>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</si>
  <si>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</si>
  <si>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</si>
  <si>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</si>
  <si>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JUNTA MUNICIPAL DE AGUA POTABLE Y ALCANTARILLADO DE SAN FELIPE, GTO.</t>
  </si>
  <si>
    <t>Correspondiente del 1 de Enero al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</si>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</sst>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4" fontId="8" fillId="0" borderId="0" xfId="10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1444624</xdr:colOff>
      <xdr:row>59</xdr:row>
      <xdr:rowOff>25400</xdr:rowOff>
    </xdr:from>
    <xdr:to>
      <xdr:col>1</xdr:col>
      <xdr:colOff>4063999</xdr:colOff>
      <xdr:row>59</xdr:row>
      <xdr:rowOff>25401</xdr:rowOff>
    </xdr:to>
    <xdr:cxnSp macro="">
      <xdr:nvCxnSpPr>
        <xdr:cNvPr id="2" name="11 Conector recto"/>
        <xdr:cNvCxnSpPr/>
      </xdr:nvCxnSpPr>
      <xdr:spPr>
        <a:xfrm flipV="1">
          <a:off x="2425699" y="8797925"/>
          <a:ext cx="2619375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66674</xdr:colOff>
      <xdr:row>59</xdr:row>
      <xdr:rowOff>15875</xdr:rowOff>
    </xdr:from>
    <xdr:to>
      <xdr:col>1</xdr:col>
      <xdr:colOff>1317624</xdr:colOff>
      <xdr:row>59</xdr:row>
      <xdr:rowOff>15875</xdr:rowOff>
    </xdr:to>
    <xdr:cxnSp macro="">
      <xdr:nvCxnSpPr>
        <xdr:cNvPr id="3" name="12 Conector recto"/>
        <xdr:cNvCxnSpPr/>
      </xdr:nvCxnSpPr>
      <xdr:spPr>
        <a:xfrm>
          <a:off x="66674" y="8788400"/>
          <a:ext cx="22320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59</xdr:row>
      <xdr:rowOff>73024</xdr:rowOff>
    </xdr:from>
    <xdr:to>
      <xdr:col>1</xdr:col>
      <xdr:colOff>1698624</xdr:colOff>
      <xdr:row>64</xdr:row>
      <xdr:rowOff>9525</xdr:rowOff>
    </xdr:to>
    <xdr:sp macro="" textlink="">
      <xdr:nvSpPr>
        <xdr:cNvPr id="4" name="13 CuadroTexto"/>
        <xdr:cNvSpPr txBox="1"/>
      </xdr:nvSpPr>
      <xdr:spPr>
        <a:xfrm>
          <a:off x="0" y="8845549"/>
          <a:ext cx="2679699" cy="650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aseline="0">
              <a:latin typeface="Arial" pitchFamily="34" charset="0"/>
              <a:cs typeface="Arial" pitchFamily="34" charset="0"/>
            </a:rPr>
            <a:t>        C.P. María Alejandra Ramírez López</a:t>
          </a:r>
        </a:p>
        <a:p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                   Elaboro </a:t>
          </a:r>
          <a:endParaRPr lang="es-MX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1362074</xdr:colOff>
      <xdr:row>59</xdr:row>
      <xdr:rowOff>44451</xdr:rowOff>
    </xdr:from>
    <xdr:to>
      <xdr:col>1</xdr:col>
      <xdr:colOff>4187824</xdr:colOff>
      <xdr:row>62</xdr:row>
      <xdr:rowOff>82551</xdr:rowOff>
    </xdr:to>
    <xdr:sp macro="" textlink="">
      <xdr:nvSpPr>
        <xdr:cNvPr id="5" name="14 CuadroTexto"/>
        <xdr:cNvSpPr txBox="1"/>
      </xdr:nvSpPr>
      <xdr:spPr>
        <a:xfrm>
          <a:off x="2343149" y="8816976"/>
          <a:ext cx="282575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aseline="0">
              <a:latin typeface="Arial" pitchFamily="34" charset="0"/>
              <a:cs typeface="Arial" pitchFamily="34" charset="0"/>
            </a:rPr>
            <a:t>Arq. Isaac Pablo Naranjo Sánchez</a:t>
          </a:r>
        </a:p>
        <a:p>
          <a:pPr algn="ctr"/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Autorizó</a:t>
          </a:r>
          <a:endParaRPr lang="es-MX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4317999</xdr:colOff>
      <xdr:row>59</xdr:row>
      <xdr:rowOff>9525</xdr:rowOff>
    </xdr:from>
    <xdr:to>
      <xdr:col>4</xdr:col>
      <xdr:colOff>253999</xdr:colOff>
      <xdr:row>59</xdr:row>
      <xdr:rowOff>22225</xdr:rowOff>
    </xdr:to>
    <xdr:cxnSp macro="">
      <xdr:nvCxnSpPr>
        <xdr:cNvPr id="6" name="15 Conector recto"/>
        <xdr:cNvCxnSpPr/>
      </xdr:nvCxnSpPr>
      <xdr:spPr>
        <a:xfrm>
          <a:off x="5299074" y="8782050"/>
          <a:ext cx="2251075" cy="1270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4327524</xdr:colOff>
      <xdr:row>59</xdr:row>
      <xdr:rowOff>44450</xdr:rowOff>
    </xdr:from>
    <xdr:to>
      <xdr:col>4</xdr:col>
      <xdr:colOff>215899</xdr:colOff>
      <xdr:row>62</xdr:row>
      <xdr:rowOff>73025</xdr:rowOff>
    </xdr:to>
    <xdr:sp macro="" textlink="">
      <xdr:nvSpPr>
        <xdr:cNvPr id="7" name="16 CuadroTexto"/>
        <xdr:cNvSpPr txBox="1"/>
      </xdr:nvSpPr>
      <xdr:spPr>
        <a:xfrm>
          <a:off x="5308599" y="8816975"/>
          <a:ext cx="22034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aseline="0">
              <a:latin typeface="Arial" pitchFamily="34" charset="0"/>
              <a:cs typeface="Arial" pitchFamily="34" charset="0"/>
            </a:rPr>
            <a:t>C. Hector Manuel Morelos Guerrero </a:t>
          </a:r>
        </a:p>
        <a:p>
          <a:pPr algn="ctr"/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Revisó</a:t>
          </a:r>
          <a:endParaRPr lang="es-MX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E4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78" sqref="B78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6" t="s">
        <v>652</v>
      </c>
      <c r="B1" s="166"/>
      <c r="C1" s="72"/>
      <c r="D1" s="69" t="s">
        <v>244</v>
      </c>
      <c r="E1" s="70">
        <v>2019</v>
      </c>
    </row>
    <row r="2" spans="1:5" ht="18.95" customHeight="1" x14ac:dyDescent="0.2">
      <c r="A2" s="167" t="s">
        <v>557</v>
      </c>
      <c r="B2" s="167"/>
      <c r="C2" s="91"/>
      <c r="D2" s="69" t="s">
        <v>246</v>
      </c>
      <c r="E2" s="72" t="s">
        <v>247</v>
      </c>
    </row>
    <row r="3" spans="1:5" ht="18.95" customHeight="1" x14ac:dyDescent="0.2">
      <c r="A3" s="168" t="s">
        <v>653</v>
      </c>
      <c r="B3" s="168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  <row r="41" spans="1:2" x14ac:dyDescent="0.2">
      <c r="A41" s="161" t="s">
        <v>654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69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workbookViewId="0">
      <selection activeCell="J17" sqref="J17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2" t="s">
        <v>652</v>
      </c>
      <c r="B1" s="173"/>
      <c r="C1" s="174"/>
    </row>
    <row r="2" spans="1:3" s="92" customFormat="1" ht="18" customHeight="1" x14ac:dyDescent="0.25">
      <c r="A2" s="175" t="s">
        <v>554</v>
      </c>
      <c r="B2" s="176"/>
      <c r="C2" s="177"/>
    </row>
    <row r="3" spans="1:3" s="92" customFormat="1" ht="18" customHeight="1" x14ac:dyDescent="0.25">
      <c r="A3" s="175" t="s">
        <v>653</v>
      </c>
      <c r="B3" s="176"/>
      <c r="C3" s="177"/>
    </row>
    <row r="4" spans="1:3" s="95" customFormat="1" ht="18" customHeight="1" x14ac:dyDescent="0.2">
      <c r="A4" s="178" t="s">
        <v>550</v>
      </c>
      <c r="B4" s="179"/>
      <c r="C4" s="180"/>
    </row>
    <row r="5" spans="1:3" s="93" customFormat="1" x14ac:dyDescent="0.2">
      <c r="A5" s="113" t="s">
        <v>590</v>
      </c>
      <c r="B5" s="113"/>
      <c r="C5" s="114">
        <v>32834623.899999999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4924686.8600000003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7" x14ac:dyDescent="0.2">
      <c r="A17" s="128">
        <v>3.2</v>
      </c>
      <c r="B17" s="121" t="s">
        <v>599</v>
      </c>
      <c r="C17" s="119">
        <v>4924686.8600000003</v>
      </c>
    </row>
    <row r="18" spans="1:7" x14ac:dyDescent="0.2">
      <c r="A18" s="128">
        <v>3.3</v>
      </c>
      <c r="B18" s="123" t="s">
        <v>600</v>
      </c>
      <c r="C18" s="129">
        <v>0</v>
      </c>
    </row>
    <row r="19" spans="1:7" x14ac:dyDescent="0.2">
      <c r="A19" s="115"/>
      <c r="B19" s="130"/>
      <c r="C19" s="131"/>
      <c r="D19" s="165"/>
      <c r="E19" s="165"/>
      <c r="F19" s="165"/>
      <c r="G19" s="165"/>
    </row>
    <row r="20" spans="1:7" x14ac:dyDescent="0.2">
      <c r="A20" s="132" t="s">
        <v>125</v>
      </c>
      <c r="B20" s="132"/>
      <c r="C20" s="114">
        <f>C5+C7-C15</f>
        <v>27909937.039999999</v>
      </c>
      <c r="D20" s="165"/>
      <c r="E20" s="165"/>
      <c r="F20" s="165"/>
      <c r="G20" s="165"/>
    </row>
    <row r="21" spans="1:7" x14ac:dyDescent="0.2">
      <c r="D21" s="165"/>
      <c r="E21" s="165"/>
      <c r="F21" s="165"/>
      <c r="G21" s="165"/>
    </row>
    <row r="22" spans="1:7" x14ac:dyDescent="0.2">
      <c r="D22" s="165"/>
      <c r="E22" s="165"/>
      <c r="F22" s="165"/>
      <c r="G22" s="165"/>
    </row>
    <row r="23" spans="1:7" x14ac:dyDescent="0.2">
      <c r="D23" s="165"/>
      <c r="E23" s="165"/>
      <c r="F23" s="165"/>
      <c r="G23" s="16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>
      <selection activeCell="D38" sqref="D38:E42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1" t="s">
        <v>652</v>
      </c>
      <c r="B1" s="182"/>
      <c r="C1" s="183"/>
    </row>
    <row r="2" spans="1:3" s="96" customFormat="1" ht="18.95" customHeight="1" x14ac:dyDescent="0.25">
      <c r="A2" s="184" t="s">
        <v>555</v>
      </c>
      <c r="B2" s="185"/>
      <c r="C2" s="186"/>
    </row>
    <row r="3" spans="1:3" s="96" customFormat="1" ht="18.95" customHeight="1" x14ac:dyDescent="0.25">
      <c r="A3" s="184" t="s">
        <v>653</v>
      </c>
      <c r="B3" s="185"/>
      <c r="C3" s="186"/>
    </row>
    <row r="4" spans="1:3" s="97" customFormat="1" x14ac:dyDescent="0.2">
      <c r="A4" s="178" t="s">
        <v>550</v>
      </c>
      <c r="B4" s="179"/>
      <c r="C4" s="180"/>
    </row>
    <row r="5" spans="1:3" x14ac:dyDescent="0.2">
      <c r="A5" s="144" t="s">
        <v>603</v>
      </c>
      <c r="B5" s="113"/>
      <c r="C5" s="137">
        <v>22886208.100000001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4949786.57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121650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25422.41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89478.62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3993235.54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720000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82830.59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5" x14ac:dyDescent="0.2">
      <c r="A33" s="154" t="s">
        <v>627</v>
      </c>
      <c r="B33" s="136" t="s">
        <v>506</v>
      </c>
      <c r="C33" s="147">
        <v>82830.59</v>
      </c>
    </row>
    <row r="34" spans="1:5" x14ac:dyDescent="0.2">
      <c r="A34" s="154" t="s">
        <v>628</v>
      </c>
      <c r="B34" s="136" t="s">
        <v>629</v>
      </c>
      <c r="C34" s="147">
        <v>0</v>
      </c>
    </row>
    <row r="35" spans="1:5" x14ac:dyDescent="0.2">
      <c r="A35" s="154" t="s">
        <v>630</v>
      </c>
      <c r="B35" s="136" t="s">
        <v>631</v>
      </c>
      <c r="C35" s="147">
        <v>0</v>
      </c>
    </row>
    <row r="36" spans="1:5" x14ac:dyDescent="0.2">
      <c r="A36" s="154" t="s">
        <v>632</v>
      </c>
      <c r="B36" s="136" t="s">
        <v>514</v>
      </c>
      <c r="C36" s="147">
        <v>0</v>
      </c>
    </row>
    <row r="37" spans="1:5" x14ac:dyDescent="0.2">
      <c r="A37" s="154" t="s">
        <v>633</v>
      </c>
      <c r="B37" s="146" t="s">
        <v>634</v>
      </c>
      <c r="C37" s="153">
        <v>0</v>
      </c>
    </row>
    <row r="38" spans="1:5" x14ac:dyDescent="0.2">
      <c r="A38" s="138"/>
      <c r="B38" s="141"/>
      <c r="C38" s="142"/>
    </row>
    <row r="39" spans="1:5" x14ac:dyDescent="0.2">
      <c r="A39" s="143" t="s">
        <v>127</v>
      </c>
      <c r="B39" s="113"/>
      <c r="C39" s="114">
        <f>C5-C7+C30</f>
        <v>18019252.120000001</v>
      </c>
      <c r="D39" s="165"/>
      <c r="E39" s="16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1" t="s">
        <v>652</v>
      </c>
      <c r="B1" s="187"/>
      <c r="C1" s="187"/>
      <c r="D1" s="187"/>
      <c r="E1" s="187"/>
      <c r="F1" s="187"/>
      <c r="G1" s="82" t="s">
        <v>244</v>
      </c>
      <c r="H1" s="83">
        <f>'Notas a los Edos Financieros'!E1</f>
        <v>2019</v>
      </c>
    </row>
    <row r="2" spans="1:10" ht="18.95" customHeight="1" x14ac:dyDescent="0.2">
      <c r="A2" s="171" t="s">
        <v>556</v>
      </c>
      <c r="B2" s="187"/>
      <c r="C2" s="187"/>
      <c r="D2" s="187"/>
      <c r="E2" s="187"/>
      <c r="F2" s="187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8" t="s">
        <v>653</v>
      </c>
      <c r="B3" s="189"/>
      <c r="C3" s="189"/>
      <c r="D3" s="189"/>
      <c r="E3" s="189"/>
      <c r="F3" s="189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0" t="s">
        <v>37</v>
      </c>
      <c r="B5" s="190"/>
      <c r="C5" s="190"/>
      <c r="D5" s="190"/>
      <c r="E5" s="190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1" t="s">
        <v>41</v>
      </c>
      <c r="C10" s="191"/>
      <c r="D10" s="191"/>
      <c r="E10" s="191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1" t="s">
        <v>45</v>
      </c>
      <c r="C12" s="191"/>
      <c r="D12" s="191"/>
      <c r="E12" s="191"/>
    </row>
    <row r="13" spans="1:8" s="11" customFormat="1" ht="26.1" customHeight="1" x14ac:dyDescent="0.2">
      <c r="A13" s="158" t="s">
        <v>46</v>
      </c>
      <c r="B13" s="191" t="s">
        <v>47</v>
      </c>
      <c r="C13" s="191"/>
      <c r="D13" s="191"/>
      <c r="E13" s="191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2" t="s">
        <v>52</v>
      </c>
      <c r="C31" s="192"/>
      <c r="D31" s="192"/>
      <c r="E31" s="192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9" t="s">
        <v>652</v>
      </c>
      <c r="B1" s="170"/>
      <c r="C1" s="170"/>
      <c r="D1" s="170"/>
      <c r="E1" s="170"/>
      <c r="F1" s="170"/>
      <c r="G1" s="69" t="s">
        <v>244</v>
      </c>
      <c r="H1" s="80">
        <v>2019</v>
      </c>
    </row>
    <row r="2" spans="1:8" s="71" customFormat="1" ht="18.95" customHeight="1" x14ac:dyDescent="0.25">
      <c r="A2" s="169" t="s">
        <v>245</v>
      </c>
      <c r="B2" s="170"/>
      <c r="C2" s="170"/>
      <c r="D2" s="170"/>
      <c r="E2" s="170"/>
      <c r="F2" s="170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9" t="s">
        <v>653</v>
      </c>
      <c r="B3" s="170"/>
      <c r="C3" s="170"/>
      <c r="D3" s="170"/>
      <c r="E3" s="170"/>
      <c r="F3" s="170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1083856.01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4362.37</v>
      </c>
      <c r="D15" s="79">
        <v>5757.6</v>
      </c>
      <c r="E15" s="79">
        <v>5044.92</v>
      </c>
      <c r="F15" s="79">
        <v>5136.04</v>
      </c>
      <c r="G15" s="79">
        <v>6537.81</v>
      </c>
    </row>
    <row r="16" spans="1:8" x14ac:dyDescent="0.2">
      <c r="A16" s="77">
        <v>1124</v>
      </c>
      <c r="B16" s="75" t="s">
        <v>255</v>
      </c>
      <c r="C16" s="79">
        <v>12138390.51</v>
      </c>
      <c r="D16" s="79">
        <v>11932688.630000001</v>
      </c>
      <c r="E16" s="79">
        <v>11577206.939999999</v>
      </c>
      <c r="F16" s="79">
        <v>11227663.57</v>
      </c>
      <c r="G16" s="79">
        <v>10981339.619999999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163809.57</v>
      </c>
      <c r="D20" s="79">
        <v>163809.57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25000</v>
      </c>
      <c r="D21" s="79">
        <v>25000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452004.95</v>
      </c>
      <c r="D25" s="79">
        <v>452004.95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658828.25</v>
      </c>
    </row>
    <row r="40" spans="1:8" x14ac:dyDescent="0.2">
      <c r="A40" s="77">
        <v>1151</v>
      </c>
      <c r="B40" s="75" t="s">
        <v>279</v>
      </c>
      <c r="C40" s="79">
        <v>658828.25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28576880.140000001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2602148.98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25974731.16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4562531.620000001</v>
      </c>
      <c r="D60" s="79">
        <f t="shared" ref="D60:E60" si="0">SUM(D61:D68)</f>
        <v>0</v>
      </c>
      <c r="E60" s="79">
        <f t="shared" si="0"/>
        <v>-1261252.5500000003</v>
      </c>
    </row>
    <row r="61" spans="1:9" x14ac:dyDescent="0.2">
      <c r="A61" s="77">
        <v>1241</v>
      </c>
      <c r="B61" s="75" t="s">
        <v>293</v>
      </c>
      <c r="C61" s="79">
        <v>1584687.07</v>
      </c>
      <c r="D61" s="79">
        <v>0</v>
      </c>
      <c r="E61" s="79">
        <v>-571801.89</v>
      </c>
    </row>
    <row r="62" spans="1:9" x14ac:dyDescent="0.2">
      <c r="A62" s="77">
        <v>1242</v>
      </c>
      <c r="B62" s="75" t="s">
        <v>294</v>
      </c>
      <c r="C62" s="79">
        <v>17474.14</v>
      </c>
      <c r="D62" s="79">
        <v>0</v>
      </c>
      <c r="E62" s="79">
        <v>-4570.54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1068750.32</v>
      </c>
      <c r="D64" s="79">
        <v>0</v>
      </c>
      <c r="E64" s="79">
        <v>-271359.69</v>
      </c>
    </row>
    <row r="65" spans="1:9" x14ac:dyDescent="0.2">
      <c r="A65" s="77">
        <v>1245</v>
      </c>
      <c r="B65" s="75" t="s">
        <v>297</v>
      </c>
      <c r="C65" s="79">
        <v>94451.72</v>
      </c>
      <c r="D65" s="79">
        <v>0</v>
      </c>
      <c r="E65" s="79">
        <v>-3620.68</v>
      </c>
    </row>
    <row r="66" spans="1:9" x14ac:dyDescent="0.2">
      <c r="A66" s="77">
        <v>1246</v>
      </c>
      <c r="B66" s="75" t="s">
        <v>298</v>
      </c>
      <c r="C66" s="79">
        <v>1797168.37</v>
      </c>
      <c r="D66" s="79">
        <v>0</v>
      </c>
      <c r="E66" s="79">
        <v>-409899.75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346662.24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346662.24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4579016.68</v>
      </c>
      <c r="D101" s="79">
        <f>SUM(D102:D110)</f>
        <v>4579016.68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7660.22</v>
      </c>
      <c r="D102" s="79">
        <f>C102</f>
        <v>7660.22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706.39</v>
      </c>
      <c r="D103" s="79">
        <f t="shared" ref="D103:D110" si="1">C103</f>
        <v>706.39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-0.01</v>
      </c>
      <c r="D104" s="79">
        <f t="shared" si="1"/>
        <v>-0.01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4570442.38</v>
      </c>
      <c r="D108" s="79">
        <f t="shared" si="1"/>
        <v>4570442.38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207.7</v>
      </c>
      <c r="D110" s="79">
        <f t="shared" si="1"/>
        <v>207.7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7" t="s">
        <v>652</v>
      </c>
      <c r="B1" s="167"/>
      <c r="C1" s="167"/>
      <c r="D1" s="69" t="s">
        <v>244</v>
      </c>
      <c r="E1" s="80">
        <v>2019</v>
      </c>
    </row>
    <row r="2" spans="1:5" s="71" customFormat="1" ht="18.95" customHeight="1" x14ac:dyDescent="0.25">
      <c r="A2" s="167" t="s">
        <v>359</v>
      </c>
      <c r="B2" s="167"/>
      <c r="C2" s="167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7" t="s">
        <v>653</v>
      </c>
      <c r="B3" s="167"/>
      <c r="C3" s="167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27691299.139999997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27311023.059999999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27292263.91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18759.150000000001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37155.83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37155.83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343120.25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343120.25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218637.9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218637.9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218637.9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18739252.119999997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18019252.119999997</v>
      </c>
      <c r="D100" s="112">
        <f>C100/$C$99</f>
        <v>0.96157797571699466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8424487.5199999996</v>
      </c>
      <c r="D101" s="112">
        <f t="shared" ref="D101:D164" si="0">C101/$C$99</f>
        <v>0.44956370009071633</v>
      </c>
      <c r="E101" s="111"/>
    </row>
    <row r="102" spans="1:5" x14ac:dyDescent="0.2">
      <c r="A102" s="109">
        <v>5111</v>
      </c>
      <c r="B102" s="106" t="s">
        <v>418</v>
      </c>
      <c r="C102" s="110">
        <v>5269081.6900000004</v>
      </c>
      <c r="D102" s="112">
        <f t="shared" si="0"/>
        <v>0.28117886755877647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232512.03</v>
      </c>
      <c r="D104" s="112">
        <f t="shared" si="0"/>
        <v>1.2407753976042884E-2</v>
      </c>
      <c r="E104" s="111"/>
    </row>
    <row r="105" spans="1:5" x14ac:dyDescent="0.2">
      <c r="A105" s="109">
        <v>5114</v>
      </c>
      <c r="B105" s="106" t="s">
        <v>421</v>
      </c>
      <c r="C105" s="110">
        <v>1254190.94</v>
      </c>
      <c r="D105" s="112">
        <f t="shared" si="0"/>
        <v>6.6928548266951868E-2</v>
      </c>
      <c r="E105" s="111"/>
    </row>
    <row r="106" spans="1:5" x14ac:dyDescent="0.2">
      <c r="A106" s="109">
        <v>5115</v>
      </c>
      <c r="B106" s="106" t="s">
        <v>422</v>
      </c>
      <c r="C106" s="110">
        <v>1668702.86</v>
      </c>
      <c r="D106" s="112">
        <f t="shared" si="0"/>
        <v>8.9048530288945188E-2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1989429.1500000004</v>
      </c>
      <c r="D108" s="112">
        <f t="shared" si="0"/>
        <v>0.10616374320919274</v>
      </c>
      <c r="E108" s="111"/>
    </row>
    <row r="109" spans="1:5" x14ac:dyDescent="0.2">
      <c r="A109" s="109">
        <v>5121</v>
      </c>
      <c r="B109" s="106" t="s">
        <v>425</v>
      </c>
      <c r="C109" s="110">
        <v>232538.81</v>
      </c>
      <c r="D109" s="112">
        <f t="shared" si="0"/>
        <v>1.2409183061890521E-2</v>
      </c>
      <c r="E109" s="111"/>
    </row>
    <row r="110" spans="1:5" x14ac:dyDescent="0.2">
      <c r="A110" s="109">
        <v>5122</v>
      </c>
      <c r="B110" s="106" t="s">
        <v>426</v>
      </c>
      <c r="C110" s="110">
        <v>28506.99</v>
      </c>
      <c r="D110" s="112">
        <f t="shared" si="0"/>
        <v>1.5212448083547106E-3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1162158.1000000001</v>
      </c>
      <c r="D112" s="112">
        <f t="shared" si="0"/>
        <v>6.2017314915126943E-2</v>
      </c>
      <c r="E112" s="111"/>
    </row>
    <row r="113" spans="1:5" x14ac:dyDescent="0.2">
      <c r="A113" s="109">
        <v>5125</v>
      </c>
      <c r="B113" s="106" t="s">
        <v>429</v>
      </c>
      <c r="C113" s="110">
        <v>1425.25</v>
      </c>
      <c r="D113" s="112">
        <f t="shared" si="0"/>
        <v>7.6056930707435306E-5</v>
      </c>
      <c r="E113" s="111"/>
    </row>
    <row r="114" spans="1:5" x14ac:dyDescent="0.2">
      <c r="A114" s="109">
        <v>5126</v>
      </c>
      <c r="B114" s="106" t="s">
        <v>430</v>
      </c>
      <c r="C114" s="110">
        <v>284878.58</v>
      </c>
      <c r="D114" s="112">
        <f t="shared" si="0"/>
        <v>1.5202238497872351E-2</v>
      </c>
      <c r="E114" s="111"/>
    </row>
    <row r="115" spans="1:5" x14ac:dyDescent="0.2">
      <c r="A115" s="109">
        <v>5127</v>
      </c>
      <c r="B115" s="106" t="s">
        <v>431</v>
      </c>
      <c r="C115" s="110">
        <v>113860.32</v>
      </c>
      <c r="D115" s="112">
        <f t="shared" si="0"/>
        <v>6.0760333054316164E-3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166061.1</v>
      </c>
      <c r="D117" s="112">
        <f t="shared" si="0"/>
        <v>8.8616716898091471E-3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7605335.4499999993</v>
      </c>
      <c r="D118" s="112">
        <f t="shared" si="0"/>
        <v>0.40585053241708563</v>
      </c>
      <c r="E118" s="111"/>
    </row>
    <row r="119" spans="1:5" x14ac:dyDescent="0.2">
      <c r="A119" s="109">
        <v>5131</v>
      </c>
      <c r="B119" s="106" t="s">
        <v>435</v>
      </c>
      <c r="C119" s="110">
        <v>5503211.3399999999</v>
      </c>
      <c r="D119" s="112">
        <f t="shared" si="0"/>
        <v>0.29367294408332029</v>
      </c>
      <c r="E119" s="111"/>
    </row>
    <row r="120" spans="1:5" x14ac:dyDescent="0.2">
      <c r="A120" s="109">
        <v>5132</v>
      </c>
      <c r="B120" s="106" t="s">
        <v>436</v>
      </c>
      <c r="C120" s="110">
        <v>19017.2</v>
      </c>
      <c r="D120" s="112">
        <f t="shared" si="0"/>
        <v>1.0148323891594029E-3</v>
      </c>
      <c r="E120" s="111"/>
    </row>
    <row r="121" spans="1:5" x14ac:dyDescent="0.2">
      <c r="A121" s="109">
        <v>5133</v>
      </c>
      <c r="B121" s="106" t="s">
        <v>437</v>
      </c>
      <c r="C121" s="110">
        <v>475808.63</v>
      </c>
      <c r="D121" s="112">
        <f t="shared" si="0"/>
        <v>2.5391014911004893E-2</v>
      </c>
      <c r="E121" s="111"/>
    </row>
    <row r="122" spans="1:5" x14ac:dyDescent="0.2">
      <c r="A122" s="109">
        <v>5134</v>
      </c>
      <c r="B122" s="106" t="s">
        <v>438</v>
      </c>
      <c r="C122" s="110">
        <v>147057.17000000001</v>
      </c>
      <c r="D122" s="112">
        <f t="shared" si="0"/>
        <v>7.8475474399028484E-3</v>
      </c>
      <c r="E122" s="111"/>
    </row>
    <row r="123" spans="1:5" x14ac:dyDescent="0.2">
      <c r="A123" s="109">
        <v>5135</v>
      </c>
      <c r="B123" s="106" t="s">
        <v>439</v>
      </c>
      <c r="C123" s="110">
        <v>99121.14</v>
      </c>
      <c r="D123" s="112">
        <f t="shared" si="0"/>
        <v>5.2894928444988561E-3</v>
      </c>
      <c r="E123" s="111"/>
    </row>
    <row r="124" spans="1:5" x14ac:dyDescent="0.2">
      <c r="A124" s="109">
        <v>5136</v>
      </c>
      <c r="B124" s="106" t="s">
        <v>440</v>
      </c>
      <c r="C124" s="110">
        <v>53079.28</v>
      </c>
      <c r="D124" s="112">
        <f t="shared" si="0"/>
        <v>2.8325185903950584E-3</v>
      </c>
      <c r="E124" s="111"/>
    </row>
    <row r="125" spans="1:5" x14ac:dyDescent="0.2">
      <c r="A125" s="109">
        <v>5137</v>
      </c>
      <c r="B125" s="106" t="s">
        <v>441</v>
      </c>
      <c r="C125" s="110">
        <v>18332.62</v>
      </c>
      <c r="D125" s="112">
        <f t="shared" si="0"/>
        <v>9.7830051501543078E-4</v>
      </c>
      <c r="E125" s="111"/>
    </row>
    <row r="126" spans="1:5" x14ac:dyDescent="0.2">
      <c r="A126" s="109">
        <v>5138</v>
      </c>
      <c r="B126" s="106" t="s">
        <v>442</v>
      </c>
      <c r="C126" s="110">
        <v>3007.77</v>
      </c>
      <c r="D126" s="112">
        <f t="shared" si="0"/>
        <v>1.6050640552457652E-4</v>
      </c>
      <c r="E126" s="111"/>
    </row>
    <row r="127" spans="1:5" x14ac:dyDescent="0.2">
      <c r="A127" s="109">
        <v>5139</v>
      </c>
      <c r="B127" s="106" t="s">
        <v>443</v>
      </c>
      <c r="C127" s="110">
        <v>1286700.3</v>
      </c>
      <c r="D127" s="112">
        <f t="shared" si="0"/>
        <v>6.8663375238264324E-2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720000</v>
      </c>
      <c r="D161" s="112">
        <f t="shared" si="0"/>
        <v>3.8422024283005382E-2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720000</v>
      </c>
      <c r="D168" s="112">
        <f t="shared" si="1"/>
        <v>3.8422024283005382E-2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720000</v>
      </c>
      <c r="D170" s="112">
        <f t="shared" si="1"/>
        <v>3.8422024283005382E-2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1" t="s">
        <v>652</v>
      </c>
      <c r="B1" s="171"/>
      <c r="C1" s="171"/>
      <c r="D1" s="82" t="s">
        <v>244</v>
      </c>
      <c r="E1" s="83">
        <v>2019</v>
      </c>
    </row>
    <row r="2" spans="1:5" ht="18.95" customHeight="1" x14ac:dyDescent="0.2">
      <c r="A2" s="171" t="s">
        <v>524</v>
      </c>
      <c r="B2" s="171"/>
      <c r="C2" s="171"/>
      <c r="D2" s="82" t="s">
        <v>246</v>
      </c>
      <c r="E2" s="83" t="str">
        <f>ESF!H2</f>
        <v>Trimestral</v>
      </c>
    </row>
    <row r="3" spans="1:5" ht="18.95" customHeight="1" x14ac:dyDescent="0.2">
      <c r="A3" s="171" t="s">
        <v>653</v>
      </c>
      <c r="B3" s="171"/>
      <c r="C3" s="171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2469632.65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9170684.9199999999</v>
      </c>
    </row>
    <row r="15" spans="1:5" x14ac:dyDescent="0.2">
      <c r="A15" s="88">
        <v>3220</v>
      </c>
      <c r="B15" s="84" t="s">
        <v>529</v>
      </c>
      <c r="C15" s="89">
        <v>50640072.009999998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1" t="s">
        <v>652</v>
      </c>
      <c r="B1" s="171"/>
      <c r="C1" s="171"/>
      <c r="D1" s="82" t="s">
        <v>244</v>
      </c>
      <c r="E1" s="83">
        <v>2019</v>
      </c>
    </row>
    <row r="2" spans="1:5" s="90" customFormat="1" ht="18.95" customHeight="1" x14ac:dyDescent="0.25">
      <c r="A2" s="171" t="s">
        <v>542</v>
      </c>
      <c r="B2" s="171"/>
      <c r="C2" s="171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1" t="s">
        <v>653</v>
      </c>
      <c r="B3" s="171"/>
      <c r="C3" s="171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20417945.309999999</v>
      </c>
      <c r="D10" s="89">
        <v>14382201.640000001</v>
      </c>
    </row>
    <row r="11" spans="1:5" x14ac:dyDescent="0.2">
      <c r="A11" s="88">
        <v>1114</v>
      </c>
      <c r="B11" s="84" t="s">
        <v>250</v>
      </c>
      <c r="C11" s="89">
        <v>1083856.01</v>
      </c>
      <c r="D11" s="89">
        <v>1051808.49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21501801.32</v>
      </c>
      <c r="D15" s="89">
        <f>SUM(D8:D14)</f>
        <v>15434010.130000001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28576880.140000001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2602148.98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25974731.16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4562531.620000001</v>
      </c>
    </row>
    <row r="29" spans="1:5" x14ac:dyDescent="0.2">
      <c r="A29" s="88">
        <v>1241</v>
      </c>
      <c r="B29" s="84" t="s">
        <v>293</v>
      </c>
      <c r="C29" s="89">
        <v>1584687.07</v>
      </c>
    </row>
    <row r="30" spans="1:5" x14ac:dyDescent="0.2">
      <c r="A30" s="88">
        <v>1242</v>
      </c>
      <c r="B30" s="84" t="s">
        <v>294</v>
      </c>
      <c r="C30" s="89">
        <v>17474.14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1068750.32</v>
      </c>
    </row>
    <row r="33" spans="1:5" x14ac:dyDescent="0.2">
      <c r="A33" s="88">
        <v>1245</v>
      </c>
      <c r="B33" s="84" t="s">
        <v>297</v>
      </c>
      <c r="C33" s="89">
        <v>94451.72</v>
      </c>
    </row>
    <row r="34" spans="1:5" x14ac:dyDescent="0.2">
      <c r="A34" s="88">
        <v>1246</v>
      </c>
      <c r="B34" s="84" t="s">
        <v>298</v>
      </c>
      <c r="C34" s="89">
        <v>1797168.37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346662.24</v>
      </c>
    </row>
    <row r="38" spans="1:5" x14ac:dyDescent="0.2">
      <c r="A38" s="88">
        <v>1251</v>
      </c>
      <c r="B38" s="84" t="s">
        <v>303</v>
      </c>
      <c r="C38" s="89">
        <v>346662.24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cp:lastPrinted>2019-10-28T19:16:51Z</cp:lastPrinted>
  <dcterms:created xsi:type="dcterms:W3CDTF">2012-12-11T20:36:24Z</dcterms:created>
  <dcterms:modified xsi:type="dcterms:W3CDTF">2019-10-29T15:36:34Z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